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YOUTUBE 4\INCOME STATEMENT\"/>
    </mc:Choice>
  </mc:AlternateContent>
  <bookViews>
    <workbookView xWindow="0" yWindow="14616" windowWidth="20160" windowHeight="7872" activeTab="2"/>
  </bookViews>
  <sheets>
    <sheet name="Question" sheetId="1" r:id="rId1"/>
    <sheet name="Profit &amp; Loss Account" sheetId="2" r:id="rId2"/>
    <sheet name="Balance Sheet" sheetId="3" r:id="rId3"/>
    <sheet name="Closing Entries" sheetId="4" r:id="rId4"/>
    <sheet name="head of account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2" i="2"/>
  <c r="G14" i="2"/>
  <c r="G12" i="2"/>
  <c r="H7" i="2"/>
  <c r="H6" i="2"/>
  <c r="E21" i="4" l="1"/>
  <c r="F25" i="4" s="1"/>
  <c r="H25" i="2" l="1"/>
  <c r="J8" i="2"/>
  <c r="E24" i="4" l="1"/>
  <c r="E23" i="4"/>
  <c r="E22" i="4"/>
  <c r="F15" i="4"/>
  <c r="F18" i="4"/>
  <c r="F17" i="4"/>
  <c r="F16" i="4"/>
  <c r="F14" i="4"/>
  <c r="F13" i="4"/>
  <c r="F12" i="4"/>
  <c r="F11" i="4"/>
  <c r="F10" i="4"/>
  <c r="F9" i="4"/>
  <c r="F8" i="4"/>
  <c r="F7" i="4"/>
  <c r="E6" i="4" l="1"/>
  <c r="G11" i="2"/>
  <c r="G13" i="2" s="1"/>
  <c r="H14" i="2" s="1"/>
  <c r="G28" i="3"/>
  <c r="J25" i="3"/>
  <c r="J24" i="3"/>
  <c r="J23" i="3"/>
  <c r="J17" i="3"/>
  <c r="G17" i="3"/>
  <c r="G16" i="3"/>
  <c r="J13" i="3"/>
  <c r="J12" i="3"/>
  <c r="J11" i="3"/>
  <c r="J10" i="3"/>
  <c r="G9" i="3"/>
  <c r="G8" i="3"/>
  <c r="J7" i="3"/>
  <c r="J19" i="3" s="1"/>
  <c r="H28" i="2"/>
  <c r="H27" i="2"/>
  <c r="H26" i="2"/>
  <c r="H24" i="2"/>
  <c r="H23" i="2"/>
  <c r="H22" i="2"/>
  <c r="H21" i="2"/>
  <c r="J33" i="2"/>
  <c r="F20" i="1"/>
  <c r="D20" i="1"/>
  <c r="G21" i="1" l="1"/>
  <c r="H15" i="2"/>
  <c r="J17" i="2" s="1"/>
  <c r="J29" i="2"/>
  <c r="J18" i="2" l="1"/>
  <c r="C18" i="2" s="1"/>
  <c r="J30" i="2" l="1"/>
  <c r="J34" i="2" s="1"/>
  <c r="E28" i="4" s="1"/>
  <c r="F29" i="4" s="1"/>
  <c r="C34" i="2" l="1"/>
  <c r="G29" i="3"/>
  <c r="C30" i="2"/>
  <c r="J30" i="3" l="1"/>
  <c r="J32" i="3" s="1"/>
  <c r="J37" i="3" s="1"/>
</calcChain>
</file>

<file path=xl/sharedStrings.xml><?xml version="1.0" encoding="utf-8"?>
<sst xmlns="http://schemas.openxmlformats.org/spreadsheetml/2006/main" count="127" uniqueCount="108">
  <si>
    <t>The following balance have been taken from the ledger of Ahmed &amp; Co on</t>
  </si>
  <si>
    <t>Dec 31, 2020 the close of their financial year.</t>
  </si>
  <si>
    <t>DEBIT BALANCES</t>
  </si>
  <si>
    <t>CREDIT BALANCES</t>
  </si>
  <si>
    <t>Cash</t>
  </si>
  <si>
    <t>Accounts Receivables</t>
  </si>
  <si>
    <t>Prepaid shop Rent</t>
  </si>
  <si>
    <t>Equipment</t>
  </si>
  <si>
    <t>Purchases</t>
  </si>
  <si>
    <t>Carriage inward</t>
  </si>
  <si>
    <t>Advertising Expense</t>
  </si>
  <si>
    <t>Miscellaneous Expense</t>
  </si>
  <si>
    <t>Office supplies expense</t>
  </si>
  <si>
    <t>Delivery Expense</t>
  </si>
  <si>
    <t>Salaries Expense</t>
  </si>
  <si>
    <t>Sales Return &amp; Allowance</t>
  </si>
  <si>
    <t>Allowance for bad debts</t>
  </si>
  <si>
    <t>TOTAL</t>
  </si>
  <si>
    <t>Sales Revenue</t>
  </si>
  <si>
    <t>Purchase Discount</t>
  </si>
  <si>
    <t>Commission Income</t>
  </si>
  <si>
    <t>Accounts Payable</t>
  </si>
  <si>
    <t>Capital</t>
  </si>
  <si>
    <t>AMOUNT</t>
  </si>
  <si>
    <t>Supplementary data for adjustments Dec31, 2020.</t>
  </si>
  <si>
    <t>i) Prepaid shop rent was Rs. 1,000.</t>
  </si>
  <si>
    <t>ii) Office supplies unused Rs. 400.</t>
  </si>
  <si>
    <t>iii) Allowance for bad debts was estimated at Rs. 500.</t>
  </si>
  <si>
    <t>iv) Salaries outstanding Rs. 5000.</t>
  </si>
  <si>
    <t>vi) Commission unearned Rs. 1000.</t>
  </si>
  <si>
    <t>vii) Merchandise inventory ws valued on Dec 31, 2020 Rs. 10,000.</t>
  </si>
  <si>
    <t>Required.</t>
  </si>
  <si>
    <t>a) Income statement for the year ended Dec 31 2020.</t>
  </si>
  <si>
    <t>b) Balance Sheet as of Dec 31, 2020.</t>
  </si>
  <si>
    <t>c) Prepare closing entries in general journal</t>
  </si>
  <si>
    <t>d) Set up the expenses and revenue summary and complete posting to it from the general journal.</t>
  </si>
  <si>
    <t xml:space="preserve">e) Close the expense &amp; revenue summary. </t>
  </si>
  <si>
    <t>Ahemd &amp; Co.</t>
  </si>
  <si>
    <t>Income Statement</t>
  </si>
  <si>
    <t>For the period ended on 31 Dec 2020</t>
  </si>
  <si>
    <t>Sales</t>
  </si>
  <si>
    <t>Less: Sales Return &amp; Allowance</t>
  </si>
  <si>
    <t>NET SALES</t>
  </si>
  <si>
    <t>Cost Of Goods Sold</t>
  </si>
  <si>
    <t xml:space="preserve">Less: </t>
  </si>
  <si>
    <t>Merchandise inventory 1 Jan-2020</t>
  </si>
  <si>
    <t>Add: Purchases</t>
  </si>
  <si>
    <t>Less: Purchase discount</t>
  </si>
  <si>
    <t>Merchandies available for sale</t>
  </si>
  <si>
    <t>Less: Merchandise inventory Dec 31</t>
  </si>
  <si>
    <t>Cost of goods sold</t>
  </si>
  <si>
    <t>Less:</t>
  </si>
  <si>
    <t>Operating Expenses</t>
  </si>
  <si>
    <t>Shop rent expense</t>
  </si>
  <si>
    <t>Bad Debts Expense</t>
  </si>
  <si>
    <t>Depreciation Expense</t>
  </si>
  <si>
    <t>Total Operating Expense</t>
  </si>
  <si>
    <t>Add: Other Income</t>
  </si>
  <si>
    <t>Ahmed &amp; Co.</t>
  </si>
  <si>
    <t>Balance Sheet</t>
  </si>
  <si>
    <t>As on 31 Dec, 2020</t>
  </si>
  <si>
    <t>ASSETS</t>
  </si>
  <si>
    <t>Current Assets</t>
  </si>
  <si>
    <t>Less: Allowance for bad debts</t>
  </si>
  <si>
    <t>Merchendise inventory 31 Dec-20</t>
  </si>
  <si>
    <t>Office Supplies</t>
  </si>
  <si>
    <t>Prepaid office rent</t>
  </si>
  <si>
    <t>Fixed Assets</t>
  </si>
  <si>
    <t>Less: Allowance for depreciation</t>
  </si>
  <si>
    <t>TOTAL ASSETS</t>
  </si>
  <si>
    <t>Current Liabilities</t>
  </si>
  <si>
    <t>Salaries Payable</t>
  </si>
  <si>
    <t>Commission unearned</t>
  </si>
  <si>
    <t>LIABILITIES &amp; EQUITIES</t>
  </si>
  <si>
    <t>Ahmed &amp; Co. Capital</t>
  </si>
  <si>
    <t>Add:Net Profit</t>
  </si>
  <si>
    <t>Owner`s Equity</t>
  </si>
  <si>
    <t>TOTAL LIABILITIES &amp; EQUITY</t>
  </si>
  <si>
    <t>Diff:</t>
  </si>
  <si>
    <t>Closing Entries</t>
  </si>
  <si>
    <t>DATE</t>
  </si>
  <si>
    <t>PARTICULAR</t>
  </si>
  <si>
    <t>P/R</t>
  </si>
  <si>
    <t>DEBIT</t>
  </si>
  <si>
    <t>CREDIT</t>
  </si>
  <si>
    <t>Expense &amp; Revenue Summary</t>
  </si>
  <si>
    <t xml:space="preserve">                 Merchandise inventory</t>
  </si>
  <si>
    <t>Merchendise Inventory 1 Jan-2020</t>
  </si>
  <si>
    <t xml:space="preserve">                 Purchases</t>
  </si>
  <si>
    <t xml:space="preserve">                 Carriage In</t>
  </si>
  <si>
    <t xml:space="preserve">                 Sales Return</t>
  </si>
  <si>
    <t xml:space="preserve">                 Advertising Expense</t>
  </si>
  <si>
    <t xml:space="preserve">                 Misc. Expense</t>
  </si>
  <si>
    <t xml:space="preserve">                 Office supplies expense</t>
  </si>
  <si>
    <t xml:space="preserve">                  Delivery Expense</t>
  </si>
  <si>
    <t xml:space="preserve">                 Salaries expense</t>
  </si>
  <si>
    <t xml:space="preserve">                 Shop rent expense</t>
  </si>
  <si>
    <t xml:space="preserve">                 Bad debts expense</t>
  </si>
  <si>
    <t xml:space="preserve">                 Depreciation expense</t>
  </si>
  <si>
    <t>( To close all expense into expense &amp; Revenue summary a/c)</t>
  </si>
  <si>
    <t>ii</t>
  </si>
  <si>
    <t>Merchandise inventory</t>
  </si>
  <si>
    <t xml:space="preserve">                 Expense &amp; Revenue Summary</t>
  </si>
  <si>
    <t xml:space="preserve">( To close all accounts into expense &amp; Revenue Summary A/c ) </t>
  </si>
  <si>
    <t xml:space="preserve">( To close P &amp; L A/c into expense &amp; Revenue summary ) </t>
  </si>
  <si>
    <t>v) Allowance for depreciation on sales Equipment was estimated at Rs. 2000.</t>
  </si>
  <si>
    <t xml:space="preserve">          Carriage inward</t>
  </si>
  <si>
    <t>Less: Unearned comm.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</si>
</sst>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/>
    <xf numFmtId="164" fontId="3" fillId="0" borderId="5" xfId="1" applyNumberFormat="1" applyFont="1" applyBorder="1"/>
    <xf numFmtId="0" fontId="3" fillId="0" borderId="3" xfId="0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164" fontId="2" fillId="0" borderId="6" xfId="1" applyNumberFormat="1" applyFont="1" applyBorder="1"/>
    <xf numFmtId="0" fontId="2" fillId="0" borderId="0" xfId="0" applyFont="1" applyAlignment="1">
      <alignment horizontal="right"/>
    </xf>
    <xf numFmtId="164" fontId="2" fillId="0" borderId="0" xfId="1" applyNumberFormat="1" applyFont="1" applyBorder="1"/>
    <xf numFmtId="164" fontId="3" fillId="0" borderId="0" xfId="1" applyNumberFormat="1" applyFont="1"/>
    <xf numFmtId="164" fontId="3" fillId="0" borderId="7" xfId="1" applyNumberFormat="1" applyFont="1" applyBorder="1"/>
    <xf numFmtId="0" fontId="2" fillId="0" borderId="0" xfId="0" applyFont="1" applyAlignment="1">
      <alignment horizontal="center"/>
    </xf>
    <xf numFmtId="0" fontId="3" fillId="2" borderId="0" xfId="0" applyFont="1" applyFill="1"/>
    <xf numFmtId="164" fontId="3" fillId="2" borderId="0" xfId="1" applyNumberFormat="1" applyFont="1" applyFill="1"/>
    <xf numFmtId="164" fontId="3" fillId="2" borderId="7" xfId="1" applyNumberFormat="1" applyFont="1" applyFill="1" applyBorder="1"/>
    <xf numFmtId="164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3</xdr:row>
      <xdr:rowOff>137161</xdr:rowOff>
    </xdr:from>
    <xdr:to>
      <xdr:col>9</xdr:col>
      <xdr:colOff>311414</xdr:colOff>
      <xdr:row>19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685801"/>
          <a:ext cx="5790194" cy="2788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6"/>
  <sheetViews>
    <sheetView topLeftCell="A13" zoomScaleNormal="100" workbookViewId="0">
      <selection activeCell="F6" sqref="F6"/>
    </sheetView>
  </sheetViews>
  <sheetFormatPr defaultRowHeight="23.4" x14ac:dyDescent="0.45"/>
  <cols>
    <col min="1" max="1" width="6" style="1" customWidth="1"/>
    <col min="2" max="2" width="5" style="1" customWidth="1"/>
    <col min="3" max="3" width="53.44140625" style="1" customWidth="1"/>
    <col min="4" max="4" width="15.77734375" style="2" customWidth="1"/>
    <col min="5" max="5" width="43.21875" style="1" customWidth="1"/>
    <col min="6" max="6" width="16.21875" style="2" bestFit="1" customWidth="1"/>
    <col min="7" max="7" width="13" style="2" customWidth="1"/>
    <col min="8" max="16384" width="8.88671875" style="1"/>
  </cols>
  <sheetData>
    <row r="2" spans="3:7" x14ac:dyDescent="0.45">
      <c r="C2" s="1" t="s">
        <v>0</v>
      </c>
    </row>
    <row r="3" spans="3:7" x14ac:dyDescent="0.45">
      <c r="C3" s="1" t="s">
        <v>1</v>
      </c>
    </row>
    <row r="5" spans="3:7" s="6" customFormat="1" x14ac:dyDescent="0.45">
      <c r="C5" s="7" t="s">
        <v>2</v>
      </c>
      <c r="D5" s="8" t="s">
        <v>23</v>
      </c>
      <c r="E5" s="7" t="s">
        <v>3</v>
      </c>
      <c r="F5" s="8" t="s">
        <v>23</v>
      </c>
      <c r="G5" s="25"/>
    </row>
    <row r="6" spans="3:7" x14ac:dyDescent="0.45">
      <c r="C6" s="4" t="s">
        <v>4</v>
      </c>
      <c r="D6" s="5">
        <v>5000</v>
      </c>
      <c r="E6" s="4" t="s">
        <v>18</v>
      </c>
      <c r="F6" s="5">
        <v>68000</v>
      </c>
    </row>
    <row r="7" spans="3:7" x14ac:dyDescent="0.45">
      <c r="C7" s="4" t="s">
        <v>5</v>
      </c>
      <c r="D7" s="5">
        <v>10000</v>
      </c>
      <c r="E7" s="4" t="s">
        <v>19</v>
      </c>
      <c r="F7" s="5">
        <v>1000</v>
      </c>
    </row>
    <row r="8" spans="3:7" x14ac:dyDescent="0.45">
      <c r="C8" s="4" t="s">
        <v>87</v>
      </c>
      <c r="D8" s="5">
        <v>8000</v>
      </c>
      <c r="E8" s="4" t="s">
        <v>20</v>
      </c>
      <c r="F8" s="5">
        <v>3000</v>
      </c>
    </row>
    <row r="9" spans="3:7" x14ac:dyDescent="0.45">
      <c r="C9" s="4" t="s">
        <v>6</v>
      </c>
      <c r="D9" s="5">
        <v>5000</v>
      </c>
      <c r="E9" s="4" t="s">
        <v>21</v>
      </c>
      <c r="F9" s="5">
        <v>6000</v>
      </c>
    </row>
    <row r="10" spans="3:7" x14ac:dyDescent="0.45">
      <c r="C10" s="4" t="s">
        <v>7</v>
      </c>
      <c r="D10" s="5">
        <v>30000</v>
      </c>
      <c r="E10" s="4" t="s">
        <v>22</v>
      </c>
      <c r="F10" s="5">
        <v>30000</v>
      </c>
    </row>
    <row r="11" spans="3:7" x14ac:dyDescent="0.45">
      <c r="C11" s="4" t="s">
        <v>8</v>
      </c>
      <c r="D11" s="5">
        <v>24000</v>
      </c>
      <c r="E11" s="4"/>
      <c r="F11" s="5"/>
    </row>
    <row r="12" spans="3:7" x14ac:dyDescent="0.45">
      <c r="C12" s="4" t="s">
        <v>9</v>
      </c>
      <c r="D12" s="5">
        <v>500</v>
      </c>
      <c r="E12" s="4"/>
      <c r="F12" s="5"/>
    </row>
    <row r="13" spans="3:7" x14ac:dyDescent="0.45">
      <c r="C13" s="4" t="s">
        <v>10</v>
      </c>
      <c r="D13" s="5">
        <v>2500</v>
      </c>
      <c r="E13" s="4"/>
      <c r="F13" s="5"/>
    </row>
    <row r="14" spans="3:7" x14ac:dyDescent="0.45">
      <c r="C14" s="4" t="s">
        <v>11</v>
      </c>
      <c r="D14" s="5">
        <v>1500</v>
      </c>
      <c r="E14" s="4"/>
      <c r="F14" s="5"/>
    </row>
    <row r="15" spans="3:7" x14ac:dyDescent="0.45">
      <c r="C15" s="4" t="s">
        <v>12</v>
      </c>
      <c r="D15" s="5">
        <v>2000</v>
      </c>
      <c r="E15" s="4"/>
      <c r="F15" s="5"/>
    </row>
    <row r="16" spans="3:7" x14ac:dyDescent="0.45">
      <c r="C16" s="4" t="s">
        <v>13</v>
      </c>
      <c r="D16" s="5">
        <v>500</v>
      </c>
      <c r="E16" s="4"/>
      <c r="F16" s="5"/>
    </row>
    <row r="17" spans="3:7" x14ac:dyDescent="0.45">
      <c r="C17" s="4" t="s">
        <v>14</v>
      </c>
      <c r="D17" s="5">
        <v>18000</v>
      </c>
      <c r="E17" s="4"/>
      <c r="F17" s="5"/>
    </row>
    <row r="18" spans="3:7" x14ac:dyDescent="0.45">
      <c r="C18" s="4" t="s">
        <v>15</v>
      </c>
      <c r="D18" s="5">
        <v>500</v>
      </c>
      <c r="E18" s="4"/>
      <c r="F18" s="5"/>
    </row>
    <row r="19" spans="3:7" ht="24" thickBot="1" x14ac:dyDescent="0.5">
      <c r="C19" s="9" t="s">
        <v>16</v>
      </c>
      <c r="D19" s="10">
        <v>500</v>
      </c>
      <c r="E19" s="9"/>
      <c r="F19" s="10"/>
    </row>
    <row r="20" spans="3:7" ht="24" thickBot="1" x14ac:dyDescent="0.5">
      <c r="C20" s="12" t="s">
        <v>17</v>
      </c>
      <c r="D20" s="13">
        <f>SUM(D6:D19)</f>
        <v>108000</v>
      </c>
      <c r="E20" s="14" t="s">
        <v>17</v>
      </c>
      <c r="F20" s="11">
        <f>SUM(F6:F19)</f>
        <v>108000</v>
      </c>
    </row>
    <row r="21" spans="3:7" x14ac:dyDescent="0.45">
      <c r="G21" s="2">
        <f>D20-F20</f>
        <v>0</v>
      </c>
    </row>
    <row r="22" spans="3:7" x14ac:dyDescent="0.45">
      <c r="C22" s="15" t="s">
        <v>24</v>
      </c>
    </row>
    <row r="23" spans="3:7" x14ac:dyDescent="0.45">
      <c r="C23" s="1" t="s">
        <v>25</v>
      </c>
      <c r="F23" s="2">
        <v>1000</v>
      </c>
    </row>
    <row r="24" spans="3:7" x14ac:dyDescent="0.45">
      <c r="C24" s="1" t="s">
        <v>26</v>
      </c>
      <c r="F24" s="2">
        <v>400</v>
      </c>
    </row>
    <row r="25" spans="3:7" x14ac:dyDescent="0.45">
      <c r="C25" s="1" t="s">
        <v>27</v>
      </c>
      <c r="F25" s="2">
        <v>500</v>
      </c>
    </row>
    <row r="26" spans="3:7" x14ac:dyDescent="0.45">
      <c r="C26" s="1" t="s">
        <v>28</v>
      </c>
      <c r="F26" s="2">
        <v>5000</v>
      </c>
    </row>
    <row r="27" spans="3:7" x14ac:dyDescent="0.45">
      <c r="C27" s="1" t="s">
        <v>105</v>
      </c>
      <c r="F27" s="2">
        <v>2000</v>
      </c>
    </row>
    <row r="28" spans="3:7" x14ac:dyDescent="0.45">
      <c r="C28" s="1" t="s">
        <v>29</v>
      </c>
      <c r="F28" s="2">
        <v>1000</v>
      </c>
    </row>
    <row r="29" spans="3:7" x14ac:dyDescent="0.45">
      <c r="C29" s="1" t="s">
        <v>30</v>
      </c>
      <c r="F29" s="2">
        <v>10000</v>
      </c>
    </row>
    <row r="31" spans="3:7" x14ac:dyDescent="0.45">
      <c r="C31" s="15" t="s">
        <v>31</v>
      </c>
    </row>
    <row r="32" spans="3:7" x14ac:dyDescent="0.45">
      <c r="C32" s="1" t="s">
        <v>32</v>
      </c>
    </row>
    <row r="33" spans="3:3" x14ac:dyDescent="0.45">
      <c r="C33" s="1" t="s">
        <v>33</v>
      </c>
    </row>
    <row r="34" spans="3:3" x14ac:dyDescent="0.45">
      <c r="C34" s="1" t="s">
        <v>34</v>
      </c>
    </row>
    <row r="35" spans="3:3" x14ac:dyDescent="0.45">
      <c r="C35" s="1" t="s">
        <v>35</v>
      </c>
    </row>
    <row r="36" spans="3:3" x14ac:dyDescent="0.45">
      <c r="C36" s="1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topLeftCell="A19" workbookViewId="0">
      <selection activeCell="G34" sqref="G34"/>
    </sheetView>
  </sheetViews>
  <sheetFormatPr defaultRowHeight="23.4" x14ac:dyDescent="0.45"/>
  <cols>
    <col min="1" max="5" width="8.88671875" style="1"/>
    <col min="6" max="6" width="25.33203125" style="2" customWidth="1"/>
    <col min="7" max="7" width="16.88671875" style="2" customWidth="1"/>
    <col min="8" max="8" width="13.6640625" style="2" customWidth="1"/>
    <col min="9" max="9" width="8.88671875" style="2"/>
    <col min="10" max="10" width="16.6640625" style="2" bestFit="1" customWidth="1"/>
    <col min="11" max="13" width="8.88671875" style="2"/>
    <col min="14" max="16384" width="8.88671875" style="1"/>
  </cols>
  <sheetData>
    <row r="2" spans="2:10" x14ac:dyDescent="0.45">
      <c r="D2" s="1" t="s">
        <v>37</v>
      </c>
    </row>
    <row r="3" spans="2:10" x14ac:dyDescent="0.45">
      <c r="D3" s="1" t="s">
        <v>38</v>
      </c>
    </row>
    <row r="4" spans="2:10" x14ac:dyDescent="0.45">
      <c r="D4" s="1" t="s">
        <v>39</v>
      </c>
    </row>
    <row r="6" spans="2:10" x14ac:dyDescent="0.45">
      <c r="C6" s="1" t="s">
        <v>40</v>
      </c>
      <c r="H6" s="2">
        <f>Question!F6</f>
        <v>68000</v>
      </c>
    </row>
    <row r="7" spans="2:10" ht="24" thickBot="1" x14ac:dyDescent="0.5">
      <c r="C7" s="1" t="s">
        <v>41</v>
      </c>
      <c r="H7" s="16">
        <f>Question!D18</f>
        <v>500</v>
      </c>
    </row>
    <row r="8" spans="2:10" x14ac:dyDescent="0.45">
      <c r="C8" s="1" t="s">
        <v>42</v>
      </c>
      <c r="J8" s="2">
        <f>H6-H7</f>
        <v>67500</v>
      </c>
    </row>
    <row r="9" spans="2:10" x14ac:dyDescent="0.45">
      <c r="B9" s="17" t="s">
        <v>44</v>
      </c>
      <c r="C9" s="15" t="s">
        <v>43</v>
      </c>
    </row>
    <row r="10" spans="2:10" x14ac:dyDescent="0.45">
      <c r="C10" s="1" t="s">
        <v>45</v>
      </c>
      <c r="H10" s="18">
        <v>8000</v>
      </c>
    </row>
    <row r="11" spans="2:10" x14ac:dyDescent="0.45">
      <c r="C11" s="1" t="s">
        <v>46</v>
      </c>
      <c r="G11" s="2">
        <f>Question!D11</f>
        <v>24000</v>
      </c>
      <c r="H11" s="18"/>
    </row>
    <row r="12" spans="2:10" ht="24" thickBot="1" x14ac:dyDescent="0.5">
      <c r="C12" s="1" t="s">
        <v>106</v>
      </c>
      <c r="G12" s="16">
        <f>Question!D12</f>
        <v>500</v>
      </c>
      <c r="H12" s="18"/>
    </row>
    <row r="13" spans="2:10" x14ac:dyDescent="0.45">
      <c r="G13" s="2">
        <f>G11+G12</f>
        <v>24500</v>
      </c>
    </row>
    <row r="14" spans="2:10" ht="24" thickBot="1" x14ac:dyDescent="0.5">
      <c r="C14" s="1" t="s">
        <v>47</v>
      </c>
      <c r="G14" s="2">
        <f>Question!F7</f>
        <v>1000</v>
      </c>
      <c r="H14" s="16">
        <f>G13-G14</f>
        <v>23500</v>
      </c>
    </row>
    <row r="15" spans="2:10" x14ac:dyDescent="0.45">
      <c r="C15" s="1" t="s">
        <v>48</v>
      </c>
      <c r="H15" s="2">
        <f>H14+H10</f>
        <v>31500</v>
      </c>
    </row>
    <row r="16" spans="2:10" ht="24" thickBot="1" x14ac:dyDescent="0.5">
      <c r="C16" s="1" t="s">
        <v>49</v>
      </c>
      <c r="H16" s="16">
        <v>10000</v>
      </c>
    </row>
    <row r="17" spans="2:10" ht="24" thickBot="1" x14ac:dyDescent="0.5">
      <c r="C17" s="1" t="s">
        <v>50</v>
      </c>
      <c r="J17" s="16">
        <f>H15-H16</f>
        <v>21500</v>
      </c>
    </row>
    <row r="18" spans="2:10" x14ac:dyDescent="0.45">
      <c r="C18" s="3" t="str">
        <f>IF(J18&gt;0,"Gross Profit",IF(J18&lt;0,"Gross Loss"))</f>
        <v>Gross Profit</v>
      </c>
      <c r="J18" s="2">
        <f>J8-J17</f>
        <v>46000</v>
      </c>
    </row>
    <row r="20" spans="2:10" x14ac:dyDescent="0.45">
      <c r="B20" s="1" t="s">
        <v>51</v>
      </c>
      <c r="C20" s="15" t="s">
        <v>52</v>
      </c>
    </row>
    <row r="21" spans="2:10" x14ac:dyDescent="0.45">
      <c r="C21" s="4" t="s">
        <v>10</v>
      </c>
      <c r="H21" s="18">
        <f>Question!D13</f>
        <v>2500</v>
      </c>
    </row>
    <row r="22" spans="2:10" x14ac:dyDescent="0.45">
      <c r="C22" s="4" t="s">
        <v>11</v>
      </c>
      <c r="H22" s="18">
        <f>Question!D14</f>
        <v>1500</v>
      </c>
    </row>
    <row r="23" spans="2:10" x14ac:dyDescent="0.45">
      <c r="C23" s="4" t="s">
        <v>12</v>
      </c>
      <c r="H23" s="18">
        <f>Question!D15-Question!F24</f>
        <v>1600</v>
      </c>
    </row>
    <row r="24" spans="2:10" x14ac:dyDescent="0.45">
      <c r="C24" s="4" t="s">
        <v>13</v>
      </c>
      <c r="H24" s="18">
        <f>Question!D16</f>
        <v>500</v>
      </c>
    </row>
    <row r="25" spans="2:10" x14ac:dyDescent="0.45">
      <c r="C25" s="4" t="s">
        <v>14</v>
      </c>
      <c r="H25" s="18">
        <f>Question!D17+Question!F26</f>
        <v>23000</v>
      </c>
    </row>
    <row r="26" spans="2:10" x14ac:dyDescent="0.45">
      <c r="C26" s="1" t="s">
        <v>53</v>
      </c>
      <c r="H26" s="18">
        <f>Question!D9-Question!F23</f>
        <v>4000</v>
      </c>
    </row>
    <row r="27" spans="2:10" x14ac:dyDescent="0.45">
      <c r="C27" s="1" t="s">
        <v>54</v>
      </c>
      <c r="H27" s="18">
        <f>Question!D19+Question!F25</f>
        <v>1000</v>
      </c>
    </row>
    <row r="28" spans="2:10" x14ac:dyDescent="0.45">
      <c r="C28" s="1" t="s">
        <v>55</v>
      </c>
      <c r="H28" s="18">
        <f>Question!F27</f>
        <v>2000</v>
      </c>
    </row>
    <row r="29" spans="2:10" ht="24" thickBot="1" x14ac:dyDescent="0.5">
      <c r="C29" s="1" t="s">
        <v>56</v>
      </c>
      <c r="J29" s="16">
        <f>SUM(H21:H28)</f>
        <v>36100</v>
      </c>
    </row>
    <row r="30" spans="2:10" x14ac:dyDescent="0.45">
      <c r="C30" s="3" t="str">
        <f>IF(J30&gt;0,"Net Profit",IF(J30&lt;0,"Net Loss"))</f>
        <v>Net Profit</v>
      </c>
      <c r="J30" s="19">
        <f>J18-J29</f>
        <v>9900</v>
      </c>
    </row>
    <row r="31" spans="2:10" x14ac:dyDescent="0.45">
      <c r="C31" s="15" t="s">
        <v>57</v>
      </c>
    </row>
    <row r="32" spans="2:10" x14ac:dyDescent="0.45">
      <c r="C32" s="1" t="s">
        <v>20</v>
      </c>
      <c r="G32" s="2">
        <f>Question!F8</f>
        <v>3000</v>
      </c>
    </row>
    <row r="33" spans="3:10" x14ac:dyDescent="0.45">
      <c r="C33" s="1" t="s">
        <v>107</v>
      </c>
      <c r="G33" s="2">
        <f>Question!F28</f>
        <v>1000</v>
      </c>
      <c r="J33" s="2">
        <f>G32-G33</f>
        <v>2000</v>
      </c>
    </row>
    <row r="34" spans="3:10" ht="24" thickBot="1" x14ac:dyDescent="0.5">
      <c r="C34" s="3" t="str">
        <f>IF(J34&gt;0,"Total Net Profit",IF(J34&lt;0,"Total  Net Loss"))</f>
        <v>Total Net Profit</v>
      </c>
      <c r="J34" s="20">
        <f>J30+J33</f>
        <v>11900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tabSelected="1" workbookViewId="0">
      <selection activeCell="C12" sqref="C12"/>
    </sheetView>
  </sheetViews>
  <sheetFormatPr defaultRowHeight="23.4" x14ac:dyDescent="0.45"/>
  <cols>
    <col min="1" max="5" width="8.88671875" style="1"/>
    <col min="6" max="6" width="14.5546875" style="2" customWidth="1"/>
    <col min="7" max="7" width="14.33203125" style="2" customWidth="1"/>
    <col min="8" max="9" width="8.88671875" style="2"/>
    <col min="10" max="10" width="14.109375" style="2" customWidth="1"/>
    <col min="11" max="11" width="8.88671875" style="2"/>
    <col min="12" max="16384" width="8.88671875" style="1"/>
  </cols>
  <sheetData>
    <row r="2" spans="2:10" x14ac:dyDescent="0.45">
      <c r="D2" s="1" t="s">
        <v>58</v>
      </c>
    </row>
    <row r="3" spans="2:10" x14ac:dyDescent="0.45">
      <c r="D3" s="1" t="s">
        <v>59</v>
      </c>
    </row>
    <row r="4" spans="2:10" ht="24" thickBot="1" x14ac:dyDescent="0.5">
      <c r="D4" s="1" t="s">
        <v>60</v>
      </c>
    </row>
    <row r="5" spans="2:10" ht="24" thickBot="1" x14ac:dyDescent="0.5">
      <c r="B5" s="27" t="s">
        <v>61</v>
      </c>
      <c r="C5" s="28"/>
      <c r="D5" s="28"/>
      <c r="E5" s="28"/>
      <c r="F5" s="28"/>
      <c r="G5" s="28"/>
      <c r="H5" s="28"/>
      <c r="I5" s="28"/>
      <c r="J5" s="29"/>
    </row>
    <row r="6" spans="2:10" x14ac:dyDescent="0.45">
      <c r="B6" s="15" t="s">
        <v>62</v>
      </c>
    </row>
    <row r="7" spans="2:10" x14ac:dyDescent="0.45">
      <c r="B7" s="1" t="s">
        <v>4</v>
      </c>
      <c r="J7" s="2">
        <f>Question!D6</f>
        <v>5000</v>
      </c>
    </row>
    <row r="8" spans="2:10" x14ac:dyDescent="0.45">
      <c r="B8" s="1" t="s">
        <v>5</v>
      </c>
      <c r="G8" s="2">
        <f>Question!D7</f>
        <v>10000</v>
      </c>
    </row>
    <row r="9" spans="2:10" ht="24" thickBot="1" x14ac:dyDescent="0.5">
      <c r="B9" s="1" t="s">
        <v>63</v>
      </c>
      <c r="G9" s="16">
        <f>Question!F25</f>
        <v>500</v>
      </c>
    </row>
    <row r="10" spans="2:10" x14ac:dyDescent="0.45">
      <c r="J10" s="2">
        <f>G8-G9</f>
        <v>9500</v>
      </c>
    </row>
    <row r="11" spans="2:10" x14ac:dyDescent="0.45">
      <c r="B11" s="1" t="s">
        <v>64</v>
      </c>
      <c r="J11" s="2">
        <f>Question!F29</f>
        <v>10000</v>
      </c>
    </row>
    <row r="12" spans="2:10" x14ac:dyDescent="0.45">
      <c r="B12" s="1" t="s">
        <v>65</v>
      </c>
      <c r="J12" s="2">
        <f>Question!F24</f>
        <v>400</v>
      </c>
    </row>
    <row r="13" spans="2:10" x14ac:dyDescent="0.45">
      <c r="B13" s="1" t="s">
        <v>66</v>
      </c>
      <c r="J13" s="2">
        <f>Question!F23</f>
        <v>1000</v>
      </c>
    </row>
    <row r="15" spans="2:10" x14ac:dyDescent="0.45">
      <c r="B15" s="15" t="s">
        <v>67</v>
      </c>
    </row>
    <row r="16" spans="2:10" x14ac:dyDescent="0.45">
      <c r="B16" s="1" t="s">
        <v>7</v>
      </c>
      <c r="G16" s="2">
        <f>Question!D10</f>
        <v>30000</v>
      </c>
    </row>
    <row r="17" spans="2:10" x14ac:dyDescent="0.45">
      <c r="B17" s="1" t="s">
        <v>68</v>
      </c>
      <c r="G17" s="2">
        <f>Question!F27</f>
        <v>2000</v>
      </c>
      <c r="J17" s="2">
        <f>G16-G17</f>
        <v>28000</v>
      </c>
    </row>
    <row r="19" spans="2:10" ht="24" thickBot="1" x14ac:dyDescent="0.5">
      <c r="B19" s="22" t="s">
        <v>69</v>
      </c>
      <c r="C19" s="22"/>
      <c r="D19" s="22"/>
      <c r="E19" s="22"/>
      <c r="F19" s="23"/>
      <c r="G19" s="23"/>
      <c r="H19" s="23"/>
      <c r="I19" s="23"/>
      <c r="J19" s="24">
        <f>SUM(J6:J18)</f>
        <v>53900</v>
      </c>
    </row>
    <row r="20" spans="2:10" ht="24" thickBot="1" x14ac:dyDescent="0.5"/>
    <row r="21" spans="2:10" ht="24" thickBot="1" x14ac:dyDescent="0.5">
      <c r="B21" s="27" t="s">
        <v>73</v>
      </c>
      <c r="C21" s="28"/>
      <c r="D21" s="28"/>
      <c r="E21" s="28"/>
      <c r="F21" s="28"/>
      <c r="G21" s="28"/>
      <c r="H21" s="28"/>
      <c r="I21" s="28"/>
      <c r="J21" s="29"/>
    </row>
    <row r="22" spans="2:10" x14ac:dyDescent="0.45">
      <c r="B22" s="15" t="s">
        <v>70</v>
      </c>
    </row>
    <row r="23" spans="2:10" x14ac:dyDescent="0.45">
      <c r="B23" s="1" t="s">
        <v>21</v>
      </c>
      <c r="J23" s="2">
        <f>Question!F9</f>
        <v>6000</v>
      </c>
    </row>
    <row r="24" spans="2:10" x14ac:dyDescent="0.45">
      <c r="B24" s="1" t="s">
        <v>71</v>
      </c>
      <c r="J24" s="2">
        <f>Question!F26</f>
        <v>5000</v>
      </c>
    </row>
    <row r="25" spans="2:10" x14ac:dyDescent="0.45">
      <c r="B25" s="1" t="s">
        <v>72</v>
      </c>
      <c r="J25" s="2">
        <f>Question!F28</f>
        <v>1000</v>
      </c>
    </row>
    <row r="27" spans="2:10" x14ac:dyDescent="0.45">
      <c r="B27" s="15" t="s">
        <v>76</v>
      </c>
    </row>
    <row r="28" spans="2:10" x14ac:dyDescent="0.45">
      <c r="B28" s="1" t="s">
        <v>74</v>
      </c>
      <c r="G28" s="2">
        <f>Question!F10</f>
        <v>30000</v>
      </c>
    </row>
    <row r="29" spans="2:10" x14ac:dyDescent="0.45">
      <c r="B29" s="1" t="s">
        <v>75</v>
      </c>
      <c r="G29" s="2">
        <f>'Profit &amp; Loss Account'!J34</f>
        <v>11900</v>
      </c>
    </row>
    <row r="30" spans="2:10" x14ac:dyDescent="0.45">
      <c r="B30" s="1" t="s">
        <v>76</v>
      </c>
      <c r="J30" s="19">
        <f>G28+G29</f>
        <v>41900</v>
      </c>
    </row>
    <row r="32" spans="2:10" ht="24" thickBot="1" x14ac:dyDescent="0.5">
      <c r="B32" s="22" t="s">
        <v>77</v>
      </c>
      <c r="C32" s="22"/>
      <c r="D32" s="22"/>
      <c r="E32" s="22"/>
      <c r="F32" s="23"/>
      <c r="G32" s="23"/>
      <c r="H32" s="23"/>
      <c r="I32" s="23"/>
      <c r="J32" s="24">
        <f>SUM(J22:J31)</f>
        <v>53900</v>
      </c>
    </row>
    <row r="37" spans="10:11" x14ac:dyDescent="0.45">
      <c r="J37" s="19">
        <f>J32-J19</f>
        <v>0</v>
      </c>
      <c r="K37" s="1" t="s">
        <v>78</v>
      </c>
    </row>
  </sheetData>
  <mergeCells count="2">
    <mergeCell ref="B5:J5"/>
    <mergeCell ref="B21:J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topLeftCell="A10" workbookViewId="0">
      <selection activeCell="F26" sqref="F26"/>
    </sheetView>
  </sheetViews>
  <sheetFormatPr defaultRowHeight="23.4" x14ac:dyDescent="0.45"/>
  <cols>
    <col min="1" max="1" width="8.88671875" style="1"/>
    <col min="2" max="2" width="13.44140625" style="21" customWidth="1"/>
    <col min="3" max="3" width="53.6640625" style="1" customWidth="1"/>
    <col min="4" max="4" width="8.88671875" style="1"/>
    <col min="5" max="6" width="15.77734375" style="2" customWidth="1"/>
    <col min="7" max="16384" width="8.88671875" style="1"/>
  </cols>
  <sheetData>
    <row r="2" spans="2:6" x14ac:dyDescent="0.45">
      <c r="C2" s="1" t="s">
        <v>58</v>
      </c>
    </row>
    <row r="3" spans="2:6" x14ac:dyDescent="0.45">
      <c r="C3" s="1" t="s">
        <v>79</v>
      </c>
    </row>
    <row r="5" spans="2:6" s="6" customFormat="1" x14ac:dyDescent="0.45">
      <c r="B5" s="7" t="s">
        <v>80</v>
      </c>
      <c r="C5" s="7" t="s">
        <v>81</v>
      </c>
      <c r="D5" s="7" t="s">
        <v>82</v>
      </c>
      <c r="E5" s="8" t="s">
        <v>83</v>
      </c>
      <c r="F5" s="8" t="s">
        <v>84</v>
      </c>
    </row>
    <row r="6" spans="2:6" x14ac:dyDescent="0.45">
      <c r="B6" s="26">
        <v>1</v>
      </c>
      <c r="C6" s="4" t="s">
        <v>85</v>
      </c>
      <c r="D6" s="4"/>
      <c r="E6" s="5">
        <f>SUM(F7:F18)</f>
        <v>69100</v>
      </c>
      <c r="F6" s="5"/>
    </row>
    <row r="7" spans="2:6" x14ac:dyDescent="0.45">
      <c r="B7" s="26"/>
      <c r="C7" s="4" t="s">
        <v>86</v>
      </c>
      <c r="D7" s="4"/>
      <c r="E7" s="5"/>
      <c r="F7" s="5">
        <f>Question!D8</f>
        <v>8000</v>
      </c>
    </row>
    <row r="8" spans="2:6" x14ac:dyDescent="0.45">
      <c r="B8" s="26"/>
      <c r="C8" s="4" t="s">
        <v>88</v>
      </c>
      <c r="D8" s="4"/>
      <c r="E8" s="5"/>
      <c r="F8" s="5">
        <f>Question!D11</f>
        <v>24000</v>
      </c>
    </row>
    <row r="9" spans="2:6" x14ac:dyDescent="0.45">
      <c r="B9" s="26"/>
      <c r="C9" s="4" t="s">
        <v>89</v>
      </c>
      <c r="D9" s="4"/>
      <c r="E9" s="5"/>
      <c r="F9" s="5">
        <f>Question!D12</f>
        <v>500</v>
      </c>
    </row>
    <row r="10" spans="2:6" x14ac:dyDescent="0.45">
      <c r="B10" s="26"/>
      <c r="C10" s="4" t="s">
        <v>90</v>
      </c>
      <c r="D10" s="4"/>
      <c r="E10" s="5"/>
      <c r="F10" s="5">
        <f>Question!D18</f>
        <v>500</v>
      </c>
    </row>
    <row r="11" spans="2:6" x14ac:dyDescent="0.45">
      <c r="B11" s="26"/>
      <c r="C11" s="4" t="s">
        <v>91</v>
      </c>
      <c r="D11" s="4"/>
      <c r="E11" s="5"/>
      <c r="F11" s="5">
        <f>Question!D13</f>
        <v>2500</v>
      </c>
    </row>
    <row r="12" spans="2:6" x14ac:dyDescent="0.45">
      <c r="B12" s="26"/>
      <c r="C12" s="4" t="s">
        <v>92</v>
      </c>
      <c r="D12" s="4"/>
      <c r="E12" s="5"/>
      <c r="F12" s="5">
        <f>Question!D14</f>
        <v>1500</v>
      </c>
    </row>
    <row r="13" spans="2:6" x14ac:dyDescent="0.45">
      <c r="B13" s="26"/>
      <c r="C13" s="4" t="s">
        <v>93</v>
      </c>
      <c r="D13" s="4"/>
      <c r="E13" s="5"/>
      <c r="F13" s="5">
        <f>Question!D15-Question!F24</f>
        <v>1600</v>
      </c>
    </row>
    <row r="14" spans="2:6" x14ac:dyDescent="0.45">
      <c r="B14" s="26"/>
      <c r="C14" s="4" t="s">
        <v>94</v>
      </c>
      <c r="D14" s="4"/>
      <c r="E14" s="5"/>
      <c r="F14" s="5">
        <f>Question!D16</f>
        <v>500</v>
      </c>
    </row>
    <row r="15" spans="2:6" x14ac:dyDescent="0.45">
      <c r="B15" s="26"/>
      <c r="C15" s="4" t="s">
        <v>95</v>
      </c>
      <c r="D15" s="4"/>
      <c r="E15" s="5"/>
      <c r="F15" s="5">
        <f>Question!D17+Question!F26</f>
        <v>23000</v>
      </c>
    </row>
    <row r="16" spans="2:6" x14ac:dyDescent="0.45">
      <c r="B16" s="26"/>
      <c r="C16" s="4" t="s">
        <v>96</v>
      </c>
      <c r="D16" s="4"/>
      <c r="E16" s="5"/>
      <c r="F16" s="5">
        <f>Question!D9-Question!F23</f>
        <v>4000</v>
      </c>
    </row>
    <row r="17" spans="2:6" x14ac:dyDescent="0.45">
      <c r="B17" s="26"/>
      <c r="C17" s="4" t="s">
        <v>97</v>
      </c>
      <c r="D17" s="4"/>
      <c r="E17" s="5"/>
      <c r="F17" s="5">
        <f>Question!D19+Question!F25</f>
        <v>1000</v>
      </c>
    </row>
    <row r="18" spans="2:6" x14ac:dyDescent="0.45">
      <c r="B18" s="26"/>
      <c r="C18" s="4" t="s">
        <v>98</v>
      </c>
      <c r="D18" s="4"/>
      <c r="E18" s="5"/>
      <c r="F18" s="5">
        <f>Question!F27</f>
        <v>2000</v>
      </c>
    </row>
    <row r="19" spans="2:6" x14ac:dyDescent="0.45">
      <c r="B19" s="26"/>
      <c r="C19" s="4" t="s">
        <v>99</v>
      </c>
      <c r="D19" s="4"/>
      <c r="E19" s="5"/>
      <c r="F19" s="5"/>
    </row>
    <row r="20" spans="2:6" x14ac:dyDescent="0.45">
      <c r="B20" s="26"/>
      <c r="C20" s="4"/>
      <c r="D20" s="4"/>
      <c r="E20" s="5"/>
      <c r="F20" s="5"/>
    </row>
    <row r="21" spans="2:6" x14ac:dyDescent="0.45">
      <c r="B21" s="26" t="s">
        <v>100</v>
      </c>
      <c r="C21" s="4" t="s">
        <v>40</v>
      </c>
      <c r="D21" s="4"/>
      <c r="E21" s="5">
        <f>Question!F6</f>
        <v>68000</v>
      </c>
      <c r="F21" s="5"/>
    </row>
    <row r="22" spans="2:6" x14ac:dyDescent="0.45">
      <c r="B22" s="26"/>
      <c r="C22" s="4" t="s">
        <v>19</v>
      </c>
      <c r="D22" s="4"/>
      <c r="E22" s="5">
        <f>Question!F7</f>
        <v>1000</v>
      </c>
      <c r="F22" s="5"/>
    </row>
    <row r="23" spans="2:6" x14ac:dyDescent="0.45">
      <c r="B23" s="26"/>
      <c r="C23" s="4" t="s">
        <v>20</v>
      </c>
      <c r="D23" s="4"/>
      <c r="E23" s="5">
        <f>Question!F8-Question!F28</f>
        <v>2000</v>
      </c>
      <c r="F23" s="5"/>
    </row>
    <row r="24" spans="2:6" x14ac:dyDescent="0.45">
      <c r="B24" s="26"/>
      <c r="C24" s="4" t="s">
        <v>101</v>
      </c>
      <c r="D24" s="4"/>
      <c r="E24" s="5">
        <f>Question!F29</f>
        <v>10000</v>
      </c>
      <c r="F24" s="5"/>
    </row>
    <row r="25" spans="2:6" x14ac:dyDescent="0.45">
      <c r="B25" s="26"/>
      <c r="C25" s="4" t="s">
        <v>102</v>
      </c>
      <c r="D25" s="4"/>
      <c r="E25" s="5"/>
      <c r="F25" s="5">
        <f>SUM(E21:E24)</f>
        <v>81000</v>
      </c>
    </row>
    <row r="26" spans="2:6" x14ac:dyDescent="0.45">
      <c r="B26" s="26"/>
      <c r="C26" s="4" t="s">
        <v>103</v>
      </c>
      <c r="D26" s="4"/>
      <c r="E26" s="5"/>
      <c r="F26" s="5"/>
    </row>
    <row r="27" spans="2:6" x14ac:dyDescent="0.45">
      <c r="B27" s="26"/>
      <c r="C27" s="4"/>
      <c r="D27" s="4"/>
      <c r="E27" s="5"/>
      <c r="F27" s="5"/>
    </row>
    <row r="28" spans="2:6" x14ac:dyDescent="0.45">
      <c r="B28" s="26"/>
      <c r="C28" s="4" t="s">
        <v>22</v>
      </c>
      <c r="D28" s="4"/>
      <c r="E28" s="5">
        <f>'Profit &amp; Loss Account'!J34</f>
        <v>11900</v>
      </c>
      <c r="F28" s="5"/>
    </row>
    <row r="29" spans="2:6" x14ac:dyDescent="0.45">
      <c r="B29" s="26"/>
      <c r="C29" s="4" t="s">
        <v>102</v>
      </c>
      <c r="D29" s="4"/>
      <c r="E29" s="5"/>
      <c r="F29" s="5">
        <f>E28</f>
        <v>11900</v>
      </c>
    </row>
    <row r="30" spans="2:6" x14ac:dyDescent="0.45">
      <c r="B30" s="26"/>
      <c r="C30" s="4" t="s">
        <v>104</v>
      </c>
      <c r="D30" s="4"/>
      <c r="E30" s="5"/>
      <c r="F3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</vt:lpstr>
      <vt:lpstr>Profit &amp; Loss Account</vt:lpstr>
      <vt:lpstr>Balance Sheet</vt:lpstr>
      <vt:lpstr>Closing Entries</vt:lpstr>
      <vt:lpstr>head of accounts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icom</dc:creator>
  <cp:lastModifiedBy>icom</cp:lastModifiedBy>
  <dcterms:created xsi:type="dcterms:W3CDTF">2021-01-06T20:16:14Z</dcterms:created>
  <dcterms:modified xsi:type="dcterms:W3CDTF">2021-05-03T11:16:11Z</dcterms:modified>
</cp:coreProperties>
</file>